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itchard\Documents\VPC\2016\"/>
    </mc:Choice>
  </mc:AlternateContent>
  <bookViews>
    <workbookView xWindow="0" yWindow="0" windowWidth="20490" windowHeight="7755"/>
  </bookViews>
  <sheets>
    <sheet name="Budg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J6" i="1" s="1"/>
  <c r="B23" i="1"/>
  <c r="C23" i="1" s="1"/>
  <c r="D23" i="1" s="1"/>
  <c r="E23" i="1" s="1"/>
  <c r="I22" i="1"/>
  <c r="F22" i="1"/>
  <c r="E22" i="1"/>
  <c r="D22" i="1"/>
  <c r="C22" i="1"/>
  <c r="B22" i="1"/>
  <c r="J19" i="1"/>
  <c r="J18" i="1"/>
  <c r="J17" i="1"/>
  <c r="J16" i="1"/>
  <c r="J15" i="1"/>
  <c r="G15" i="1"/>
  <c r="J14" i="1"/>
  <c r="G14" i="1"/>
  <c r="J13" i="1"/>
  <c r="J12" i="1"/>
  <c r="H11" i="1"/>
  <c r="H22" i="1" s="1"/>
  <c r="G11" i="1"/>
  <c r="J10" i="1"/>
  <c r="G10" i="1"/>
  <c r="J9" i="1"/>
  <c r="J8" i="1"/>
  <c r="J7" i="1"/>
  <c r="G6" i="1"/>
  <c r="J5" i="1"/>
  <c r="J22" i="1" l="1"/>
  <c r="J23" i="1" s="1"/>
  <c r="J11" i="1"/>
  <c r="G22" i="1"/>
  <c r="G23" i="1" s="1"/>
  <c r="F4" i="1"/>
  <c r="F23" i="1"/>
  <c r="H4" i="1" l="1"/>
  <c r="H23" i="1"/>
</calcChain>
</file>

<file path=xl/sharedStrings.xml><?xml version="1.0" encoding="utf-8"?>
<sst xmlns="http://schemas.openxmlformats.org/spreadsheetml/2006/main" count="30" uniqueCount="30">
  <si>
    <t>INCOME AND EXPENSES</t>
  </si>
  <si>
    <t>Forecast</t>
  </si>
  <si>
    <t>Initial Balance</t>
  </si>
  <si>
    <t>Dues</t>
  </si>
  <si>
    <t>Subscriptions, Event Sponsorship, Donations</t>
  </si>
  <si>
    <t>Scholarships</t>
  </si>
  <si>
    <t>Website</t>
  </si>
  <si>
    <t>Interest &amp; Bank Fees</t>
  </si>
  <si>
    <t>Meetings &amp; Mailings</t>
  </si>
  <si>
    <t>Rolling Sessions</t>
  </si>
  <si>
    <t>Equipment</t>
  </si>
  <si>
    <t>Rescue Clinic</t>
  </si>
  <si>
    <t>Novice Clinic</t>
  </si>
  <si>
    <t>Class 2 Clinic</t>
  </si>
  <si>
    <t>Creeking Clinic</t>
  </si>
  <si>
    <t>T-Shirts</t>
  </si>
  <si>
    <t>Banner/Canopy</t>
  </si>
  <si>
    <t>Net ACA Insurance Cost</t>
  </si>
  <si>
    <t>Whitewater Fund</t>
  </si>
  <si>
    <t>Reel Paddling Filmfest</t>
  </si>
  <si>
    <t>Final Balance</t>
  </si>
  <si>
    <t>VPC Budget 2016</t>
  </si>
  <si>
    <t>Net Surplus/Deficit</t>
  </si>
  <si>
    <t>Estimate</t>
  </si>
  <si>
    <t>$100 estimated receipts from Johnson</t>
  </si>
  <si>
    <t>$100 to AW. $245 to ACA. $500 to NH race?</t>
  </si>
  <si>
    <t>$170 for Bow &amp; Stern; $100 for meetings</t>
  </si>
  <si>
    <t>2016 so far</t>
  </si>
  <si>
    <t>to 12/31/2016</t>
  </si>
  <si>
    <t>Assumes increased revenue due to increase in dues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</si>
</sst>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$-409]#,##0;[Red]&quot;-&quot;[$$-409]#,##0"/>
  </numFmts>
  <fonts count="3" x14ac:knownFonts="1"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14" fontId="1" fillId="0" borderId="0" xfId="0" applyNumberFormat="1" applyFont="1"/>
    <xf numFmtId="0" fontId="1" fillId="0" borderId="1" xfId="0" applyFont="1" applyBorder="1"/>
    <xf numFmtId="165" fontId="1" fillId="0" borderId="1" xfId="0" applyNumberFormat="1" applyFont="1" applyBorder="1"/>
    <xf numFmtId="165" fontId="2" fillId="0" borderId="0" xfId="0" applyNumberFormat="1" applyFont="1"/>
    <xf numFmtId="0" fontId="1" fillId="0" borderId="2" xfId="0" applyFont="1" applyBorder="1"/>
    <xf numFmtId="165" fontId="1" fillId="0" borderId="2" xfId="0" applyNumberFormat="1" applyFont="1" applyBorder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K6" sqref="K6"/>
    </sheetView>
  </sheetViews>
  <sheetFormatPr defaultRowHeight="14.25" x14ac:dyDescent="0.2"/>
  <cols>
    <col min="1" max="1" width="26.75" customWidth="1"/>
    <col min="2" max="3" width="12.5" hidden="1" customWidth="1"/>
    <col min="4" max="4" width="14.625" hidden="1" customWidth="1"/>
    <col min="5" max="5" width="12.5" hidden="1" customWidth="1"/>
    <col min="6" max="6" width="12.75" hidden="1" customWidth="1"/>
    <col min="7" max="7" width="9.875" bestFit="1" customWidth="1"/>
    <col min="8" max="8" width="9.875" customWidth="1"/>
    <col min="9" max="9" width="9.5" bestFit="1" customWidth="1"/>
    <col min="10" max="13" width="9" customWidth="1"/>
  </cols>
  <sheetData>
    <row r="1" spans="1:13" ht="15.75" x14ac:dyDescent="0.25">
      <c r="A1" s="1" t="s">
        <v>21</v>
      </c>
      <c r="B1" s="2"/>
      <c r="C1" s="2"/>
      <c r="D1" s="2"/>
      <c r="E1" s="2"/>
      <c r="F1" s="2"/>
    </row>
    <row r="2" spans="1:13" ht="15.75" x14ac:dyDescent="0.25">
      <c r="A2" s="1"/>
      <c r="B2" s="2"/>
      <c r="C2" s="2"/>
      <c r="D2" s="2"/>
      <c r="E2" s="2"/>
      <c r="F2" s="2"/>
      <c r="G2" s="3"/>
      <c r="H2" s="3" t="s">
        <v>27</v>
      </c>
    </row>
    <row r="3" spans="1:13" ht="15.75" x14ac:dyDescent="0.25">
      <c r="A3" s="1" t="s">
        <v>0</v>
      </c>
      <c r="B3" s="1">
        <v>2008</v>
      </c>
      <c r="C3" s="1">
        <v>2009</v>
      </c>
      <c r="D3" s="1">
        <v>2010</v>
      </c>
      <c r="E3" s="1">
        <v>2011</v>
      </c>
      <c r="F3" s="1">
        <v>2012</v>
      </c>
      <c r="G3" s="1">
        <v>2015</v>
      </c>
      <c r="H3" s="4">
        <v>42460</v>
      </c>
      <c r="I3" s="1" t="s">
        <v>23</v>
      </c>
      <c r="J3" s="1" t="s">
        <v>1</v>
      </c>
      <c r="K3" s="1"/>
      <c r="L3" s="1"/>
      <c r="M3" s="1"/>
    </row>
    <row r="4" spans="1:13" ht="15.75" x14ac:dyDescent="0.25">
      <c r="A4" s="5" t="s">
        <v>2</v>
      </c>
      <c r="B4" s="6">
        <v>2321.2600000000002</v>
      </c>
      <c r="C4" s="6">
        <v>3037.11</v>
      </c>
      <c r="D4" s="6">
        <v>2994.5</v>
      </c>
      <c r="E4" s="6">
        <v>3163.93</v>
      </c>
      <c r="F4" s="6">
        <f>E23</f>
        <v>2652.4399999999996</v>
      </c>
      <c r="G4" s="6">
        <v>2950.0599999999995</v>
      </c>
      <c r="H4" s="6">
        <f>G23</f>
        <v>2401.9399999999996</v>
      </c>
      <c r="I4" s="6"/>
      <c r="J4" s="6" t="s">
        <v>28</v>
      </c>
      <c r="K4" s="6"/>
      <c r="L4" s="6"/>
      <c r="M4" s="6"/>
    </row>
    <row r="5" spans="1:13" ht="15" x14ac:dyDescent="0.2">
      <c r="A5" s="2" t="s">
        <v>3</v>
      </c>
      <c r="B5" s="7">
        <v>1230</v>
      </c>
      <c r="C5" s="7">
        <v>970</v>
      </c>
      <c r="D5" s="7">
        <v>931</v>
      </c>
      <c r="E5" s="7">
        <v>818</v>
      </c>
      <c r="F5" s="7">
        <v>634</v>
      </c>
      <c r="G5" s="7">
        <v>828</v>
      </c>
      <c r="H5" s="7">
        <v>580</v>
      </c>
      <c r="I5" s="7">
        <v>400</v>
      </c>
      <c r="J5" s="7">
        <f>+I5+H5</f>
        <v>980</v>
      </c>
      <c r="K5" s="7" t="s">
        <v>29</v>
      </c>
      <c r="L5" s="7"/>
      <c r="M5" s="7"/>
    </row>
    <row r="6" spans="1:13" ht="15" x14ac:dyDescent="0.2">
      <c r="A6" s="2" t="s">
        <v>4</v>
      </c>
      <c r="B6" s="7">
        <v>-200</v>
      </c>
      <c r="C6" s="7">
        <v>-250</v>
      </c>
      <c r="D6" s="7">
        <v>-1150</v>
      </c>
      <c r="E6" s="7">
        <v>-650</v>
      </c>
      <c r="F6" s="7">
        <v>-140</v>
      </c>
      <c r="G6" s="7">
        <f>-517.6-125-245</f>
        <v>-887.6</v>
      </c>
      <c r="H6" s="7"/>
      <c r="I6" s="7">
        <f>-600-245</f>
        <v>-845</v>
      </c>
      <c r="J6" s="7">
        <f t="shared" ref="J6:J19" si="0">+I6+H6</f>
        <v>-845</v>
      </c>
      <c r="K6" s="7" t="s">
        <v>25</v>
      </c>
      <c r="L6" s="7"/>
      <c r="M6" s="7"/>
    </row>
    <row r="7" spans="1:13" ht="15" x14ac:dyDescent="0.2">
      <c r="A7" s="2" t="s">
        <v>5</v>
      </c>
      <c r="B7" s="7">
        <v>-100</v>
      </c>
      <c r="C7" s="7"/>
      <c r="D7" s="7"/>
      <c r="E7" s="7"/>
      <c r="F7" s="7">
        <v>0</v>
      </c>
      <c r="G7" s="7"/>
      <c r="H7" s="7"/>
      <c r="I7" s="7"/>
      <c r="J7" s="7">
        <f t="shared" si="0"/>
        <v>0</v>
      </c>
      <c r="K7" s="7"/>
      <c r="L7" s="7"/>
      <c r="M7" s="7"/>
    </row>
    <row r="8" spans="1:13" ht="15" x14ac:dyDescent="0.2">
      <c r="A8" s="2" t="s">
        <v>6</v>
      </c>
      <c r="B8" s="7">
        <v>-360</v>
      </c>
      <c r="C8" s="7">
        <v>-208.25</v>
      </c>
      <c r="D8" s="7">
        <v>-90</v>
      </c>
      <c r="E8" s="7">
        <v>-41.94</v>
      </c>
      <c r="F8" s="7">
        <v>-141.6</v>
      </c>
      <c r="G8" s="7"/>
      <c r="H8" s="7"/>
      <c r="I8" s="7"/>
      <c r="J8" s="7">
        <f t="shared" si="0"/>
        <v>0</v>
      </c>
      <c r="K8" s="7"/>
      <c r="L8" s="7"/>
      <c r="M8" s="7"/>
    </row>
    <row r="9" spans="1:13" ht="15" x14ac:dyDescent="0.2">
      <c r="A9" s="2" t="s">
        <v>7</v>
      </c>
      <c r="B9" s="7">
        <v>-35.1</v>
      </c>
      <c r="C9" s="7">
        <v>9.5</v>
      </c>
      <c r="D9" s="7">
        <v>13.28</v>
      </c>
      <c r="E9" s="7">
        <v>4.72</v>
      </c>
      <c r="F9" s="7">
        <v>-12.67</v>
      </c>
      <c r="G9" s="7">
        <v>-99.64</v>
      </c>
      <c r="H9" s="7">
        <v>-39.950000000000003</v>
      </c>
      <c r="I9" s="7">
        <v>-5</v>
      </c>
      <c r="J9" s="7">
        <f t="shared" si="0"/>
        <v>-44.95</v>
      </c>
      <c r="K9" s="7"/>
      <c r="L9" s="7"/>
      <c r="M9" s="7"/>
    </row>
    <row r="10" spans="1:13" ht="15" x14ac:dyDescent="0.2">
      <c r="A10" s="2" t="s">
        <v>8</v>
      </c>
      <c r="B10" s="7">
        <v>-99.05</v>
      </c>
      <c r="C10" s="7">
        <v>-709.9</v>
      </c>
      <c r="D10" s="7">
        <v>-500.22</v>
      </c>
      <c r="E10" s="7">
        <v>-771</v>
      </c>
      <c r="F10" s="7">
        <v>-292.51</v>
      </c>
      <c r="G10" s="7">
        <f>-262.23-104.26</f>
        <v>-366.49</v>
      </c>
      <c r="H10" s="7">
        <v>-97.68</v>
      </c>
      <c r="I10" s="7">
        <v>-270</v>
      </c>
      <c r="J10" s="7">
        <f t="shared" si="0"/>
        <v>-367.68</v>
      </c>
      <c r="K10" s="7" t="s">
        <v>26</v>
      </c>
      <c r="L10" s="7"/>
      <c r="M10" s="7"/>
    </row>
    <row r="11" spans="1:13" ht="15" x14ac:dyDescent="0.2">
      <c r="A11" s="2" t="s">
        <v>9</v>
      </c>
      <c r="B11" s="7">
        <v>41.17</v>
      </c>
      <c r="C11" s="7">
        <v>-112.41</v>
      </c>
      <c r="D11" s="7">
        <v>85</v>
      </c>
      <c r="E11" s="7">
        <v>-126</v>
      </c>
      <c r="F11" s="7">
        <v>-317</v>
      </c>
      <c r="G11" s="7">
        <f>431-1100</f>
        <v>-669</v>
      </c>
      <c r="H11" s="7">
        <f>585-617.5</f>
        <v>-32.5</v>
      </c>
      <c r="I11" s="7">
        <v>100</v>
      </c>
      <c r="J11" s="7">
        <f t="shared" si="0"/>
        <v>67.5</v>
      </c>
      <c r="K11" s="7" t="s">
        <v>24</v>
      </c>
      <c r="L11" s="7"/>
      <c r="M11" s="7"/>
    </row>
    <row r="12" spans="1:13" ht="15" x14ac:dyDescent="0.2">
      <c r="A12" s="2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-401</v>
      </c>
      <c r="G12" s="7">
        <v>-160.47999999999999</v>
      </c>
      <c r="H12" s="7"/>
      <c r="I12" s="7"/>
      <c r="J12" s="7">
        <f t="shared" si="0"/>
        <v>0</v>
      </c>
      <c r="K12" s="7"/>
      <c r="L12" s="7"/>
      <c r="M12" s="7"/>
    </row>
    <row r="13" spans="1:13" ht="15" hidden="1" x14ac:dyDescent="0.2">
      <c r="A13" s="2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/>
      <c r="H13" s="7"/>
      <c r="I13" s="7"/>
      <c r="J13" s="7">
        <f t="shared" si="0"/>
        <v>0</v>
      </c>
      <c r="K13" s="7"/>
      <c r="L13" s="7"/>
      <c r="M13" s="7"/>
    </row>
    <row r="14" spans="1:13" ht="15" x14ac:dyDescent="0.2">
      <c r="A14" s="2" t="s">
        <v>12</v>
      </c>
      <c r="B14" s="7">
        <v>540</v>
      </c>
      <c r="C14" s="7">
        <v>585.70000000000005</v>
      </c>
      <c r="D14" s="7">
        <v>995</v>
      </c>
      <c r="E14" s="7">
        <v>679.72</v>
      </c>
      <c r="F14" s="7">
        <v>362.84</v>
      </c>
      <c r="G14" s="7">
        <f>1190-172-250.91</f>
        <v>767.09</v>
      </c>
      <c r="H14" s="7"/>
      <c r="I14" s="7">
        <v>600</v>
      </c>
      <c r="J14" s="7">
        <f t="shared" si="0"/>
        <v>600</v>
      </c>
      <c r="K14" s="7"/>
      <c r="L14" s="7"/>
      <c r="M14" s="7"/>
    </row>
    <row r="15" spans="1:13" ht="15" x14ac:dyDescent="0.2">
      <c r="A15" s="2" t="s">
        <v>13</v>
      </c>
      <c r="B15" s="7">
        <v>-48.17</v>
      </c>
      <c r="C15" s="7"/>
      <c r="D15" s="7"/>
      <c r="E15" s="7">
        <v>5</v>
      </c>
      <c r="F15" s="7">
        <v>13.36</v>
      </c>
      <c r="G15" s="7">
        <f>285-240</f>
        <v>45</v>
      </c>
      <c r="H15" s="7"/>
      <c r="I15" s="7"/>
      <c r="J15" s="7">
        <f t="shared" si="0"/>
        <v>0</v>
      </c>
      <c r="K15" s="7"/>
      <c r="L15" s="7"/>
      <c r="M15" s="7"/>
    </row>
    <row r="16" spans="1:13" ht="15" hidden="1" x14ac:dyDescent="0.2">
      <c r="A16" s="2" t="s">
        <v>14</v>
      </c>
      <c r="B16" s="7"/>
      <c r="C16" s="7"/>
      <c r="D16" s="7"/>
      <c r="E16" s="7"/>
      <c r="F16" s="7">
        <v>34.5</v>
      </c>
      <c r="G16" s="7"/>
      <c r="H16" s="7"/>
      <c r="I16" s="7"/>
      <c r="J16" s="7">
        <f t="shared" si="0"/>
        <v>0</v>
      </c>
      <c r="K16" s="7"/>
      <c r="L16" s="7"/>
      <c r="M16" s="7"/>
    </row>
    <row r="17" spans="1:13" ht="15" hidden="1" x14ac:dyDescent="0.2">
      <c r="A17" s="2" t="s">
        <v>15</v>
      </c>
      <c r="B17" s="7">
        <v>-220</v>
      </c>
      <c r="C17" s="7"/>
      <c r="D17" s="7"/>
      <c r="E17" s="7"/>
      <c r="F17" s="7">
        <v>0</v>
      </c>
      <c r="G17" s="7"/>
      <c r="H17" s="7"/>
      <c r="I17" s="7"/>
      <c r="J17" s="7">
        <f t="shared" si="0"/>
        <v>0</v>
      </c>
      <c r="K17" s="7"/>
      <c r="L17" s="7"/>
      <c r="M17" s="7"/>
    </row>
    <row r="18" spans="1:13" ht="15" hidden="1" x14ac:dyDescent="0.2">
      <c r="A18" s="2" t="s">
        <v>16</v>
      </c>
      <c r="B18" s="7"/>
      <c r="C18" s="7"/>
      <c r="D18" s="7"/>
      <c r="E18" s="7">
        <v>-106.99</v>
      </c>
      <c r="F18" s="7">
        <v>0</v>
      </c>
      <c r="G18" s="7"/>
      <c r="H18" s="7"/>
      <c r="I18" s="7"/>
      <c r="J18" s="7">
        <f t="shared" si="0"/>
        <v>0</v>
      </c>
      <c r="K18" s="7"/>
      <c r="L18" s="7"/>
      <c r="M18" s="7"/>
    </row>
    <row r="19" spans="1:13" ht="15" x14ac:dyDescent="0.2">
      <c r="A19" s="2" t="s">
        <v>17</v>
      </c>
      <c r="B19" s="7">
        <v>-85</v>
      </c>
      <c r="C19" s="7">
        <v>-120.25</v>
      </c>
      <c r="D19" s="7">
        <v>-205</v>
      </c>
      <c r="E19" s="7">
        <v>-325</v>
      </c>
      <c r="F19" s="7">
        <v>-212.5</v>
      </c>
      <c r="G19" s="7">
        <v>-5</v>
      </c>
      <c r="H19" s="7"/>
      <c r="I19" s="7"/>
      <c r="J19" s="7">
        <f t="shared" si="0"/>
        <v>0</v>
      </c>
      <c r="K19" s="7"/>
      <c r="L19" s="7"/>
      <c r="M19" s="7"/>
    </row>
    <row r="20" spans="1:13" ht="15" hidden="1" x14ac:dyDescent="0.2">
      <c r="A20" s="2" t="s">
        <v>18</v>
      </c>
      <c r="B20" s="7">
        <v>52</v>
      </c>
      <c r="C20" s="7"/>
      <c r="D20" s="7"/>
      <c r="E20" s="7"/>
      <c r="F20" s="7">
        <v>0</v>
      </c>
      <c r="G20" s="7"/>
      <c r="H20" s="7"/>
      <c r="I20" s="7"/>
      <c r="J20" s="7"/>
      <c r="K20" s="7"/>
      <c r="L20" s="7"/>
      <c r="M20" s="7"/>
    </row>
    <row r="21" spans="1:13" ht="15" hidden="1" x14ac:dyDescent="0.2">
      <c r="A21" s="2" t="s">
        <v>19</v>
      </c>
      <c r="B21" s="7"/>
      <c r="C21" s="7">
        <v>-207</v>
      </c>
      <c r="D21" s="7">
        <v>92.37</v>
      </c>
      <c r="E21" s="7"/>
      <c r="F21" s="7">
        <v>0</v>
      </c>
      <c r="G21" s="7"/>
      <c r="H21" s="7"/>
      <c r="I21" s="7"/>
      <c r="J21" s="7"/>
      <c r="K21" s="7"/>
      <c r="L21" s="7"/>
      <c r="M21" s="7"/>
    </row>
    <row r="22" spans="1:13" ht="16.5" thickBot="1" x14ac:dyDescent="0.3">
      <c r="A22" s="8" t="s">
        <v>22</v>
      </c>
      <c r="B22" s="9">
        <f t="shared" ref="B22:G22" si="1">SUM(B5:B21)</f>
        <v>715.85</v>
      </c>
      <c r="C22" s="9">
        <f t="shared" si="1"/>
        <v>-42.6099999999999</v>
      </c>
      <c r="D22" s="9">
        <f t="shared" si="1"/>
        <v>171.42999999999995</v>
      </c>
      <c r="E22" s="9">
        <f t="shared" si="1"/>
        <v>-513.49</v>
      </c>
      <c r="F22" s="9">
        <f t="shared" si="1"/>
        <v>-472.58</v>
      </c>
      <c r="G22" s="9">
        <f t="shared" si="1"/>
        <v>-548.12</v>
      </c>
      <c r="H22" s="9">
        <f t="shared" ref="H22:J22" si="2">SUM(H5:H21)</f>
        <v>409.86999999999995</v>
      </c>
      <c r="I22" s="9">
        <f t="shared" si="2"/>
        <v>-20</v>
      </c>
      <c r="J22" s="9">
        <f t="shared" si="2"/>
        <v>389.87</v>
      </c>
      <c r="K22" s="9"/>
      <c r="L22" s="9"/>
      <c r="M22" s="9"/>
    </row>
    <row r="23" spans="1:13" ht="16.5" thickTop="1" x14ac:dyDescent="0.25">
      <c r="A23" s="1" t="s">
        <v>20</v>
      </c>
      <c r="B23" s="10">
        <f>SUM(B4:B21)</f>
        <v>3037.11</v>
      </c>
      <c r="C23" s="10">
        <f t="shared" ref="C23:J23" si="3">B23+SUM(C5:C21)</f>
        <v>2994.5</v>
      </c>
      <c r="D23" s="10">
        <f t="shared" si="3"/>
        <v>3165.93</v>
      </c>
      <c r="E23" s="10">
        <f t="shared" si="3"/>
        <v>2652.4399999999996</v>
      </c>
      <c r="F23" s="10">
        <f t="shared" si="3"/>
        <v>2179.8599999999997</v>
      </c>
      <c r="G23" s="10">
        <f>G22+G4</f>
        <v>2401.9399999999996</v>
      </c>
      <c r="H23" s="10">
        <f t="shared" si="3"/>
        <v>2811.8099999999995</v>
      </c>
      <c r="I23" s="10"/>
      <c r="J23" s="10">
        <f>J22+H4</f>
        <v>2791.8099999999995</v>
      </c>
      <c r="K23" s="10"/>
      <c r="L23" s="10"/>
      <c r="M23" s="10"/>
    </row>
  </sheetData>
  <pageMargins left="0" right="0" top="0.39410000000000006" bottom="0.39410000000000006" header="0" footer="0"/>
  <pageSetup orientation="portrait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Pritchard</dc:creator>
  <cp:lastModifiedBy>Pritchard</cp:lastModifiedBy>
  <dcterms:created xsi:type="dcterms:W3CDTF">2016-04-02T03:35:53Z</dcterms:created>
  <dcterms:modified xsi:type="dcterms:W3CDTF">2016-04-02T03:59:04Z</dcterms:modified>
</cp:coreProperties>
</file>